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<sst xmlns="http://schemas.openxmlformats.org/spreadsheetml/2006/main" count="295" uniqueCount="221">
  <si>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</si>
  <si>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</si>
  <si>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</si>
  <si>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</si>
  <si>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</si>
  <si>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</si>
  <si>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</si>
  <si>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</si>
  <si>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</si>
  <si>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</si>
  <si>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</si>
  <si>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</si>
  <si>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</si>
  <si>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</si>
  <si>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</si>
  <si>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</si>
  <si>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</si>
  <si>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</si>
  <si>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</si>
  <si>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</si>
  <si>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</si>
  <si>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</si>
  <si>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</si>
  <si>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</si>
  <si>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</si>
  <si>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</si>
  <si>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</si>
  <si>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</si>
  <si>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</si>
  <si>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</si>
  <si>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</si>
  <si>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</si>
  <si>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</si>
  <si>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</si>
  <si>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</si>
  <si>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</si>
  <si>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</si>
  <si>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</si>
  <si>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</si>
  <si>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</si>
  <si>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</si>
  <si>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</si>
  <si>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</si>
  <si>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</si>
  <si>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</si>
  <si>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</si>
  <si>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</si>
  <si>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</si>
  <si>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</si>
  <si>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</si>
  <si>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</si>
  <si>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</si>
  <si>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</si>
  <si>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</si>
  <si>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</si>
  <si>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</si>
  <si>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</si>
  <si>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</si>
  <si>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</si>
  <si>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</si>
  <si>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</si>
  <si>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</si>
  <si>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</si>
  <si>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</si>
  <si>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</si>
  <si>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</si>
  <si>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</si>
  <si>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</si>
  <si>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</si>
  <si>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</si>
  <si>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</si>
  <si>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</si>
  <si>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</si>
  <si>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</si>
  <si>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</si>
  <si>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</si>
  <si>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</si>
  <si>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</si>
  <si>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</si>
  <si>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</si>
  <si>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</si>
  <si>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</si>
  <si>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</si>
  <si>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</si>
  <si>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</si>
  <si>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</si>
  <si>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</si>
  <si>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</si>
  <si>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</si>
  <si>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</si>
  <si>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</si>
  <si>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</si>
  <si>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</si>
  <si>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</si>
  <si>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</si>
  <si>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</si>
  <si>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</si>
  <si>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</si>
  <si>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</si>
  <si>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</si>
  <si>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</si>
  <si>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</si>
  <si>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</si>
  <si>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</si>
  <si>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</si>
  <si>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</si>
  <si>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</si>
  <si>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</si>
  <si>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</si>
  <si>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</si>
  <si>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</si>
  <si>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</si>
  <si>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</si>
  <si>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</si>
  <si>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</si>
  <si>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</si>
  <si>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</si>
  <si>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</si>
  <si>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</si>
  <si>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</si>
  <si>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</si>
  <si>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</si>
  <si>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</si>
  <si>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</si>
  <si>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</si>
  <si>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</si>
  <si>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</si>
  <si>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</si>
  <si>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</si>
  <si>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</si>
  <si>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</si>
  <si>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</si>
  <si>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</si>
  <si>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</si>
  <si>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</si>
  <si>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</si>
  <si>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</si>
  <si>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</si>
  <si>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</si>
  <si>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</si>
  <si>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</si>
  <si>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</si>
  <si>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</si>
  <si>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</si>
  <si>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</si>
  <si>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</si>
  <si>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</si>
  <si>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</si>
  <si>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</si>
  <si>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</si>
  <si>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</si>
  <si>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</si>
  <si>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</si>
  <si>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</si>
  <si>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</si>
  <si>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</si>
  <si>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</si>
  <si>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</si>
  <si>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</si>
  <si>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</si>
  <si>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</si>
  <si>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</si>
  <si>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</si>
  <si>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</si>
  <si>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</si>
  <si>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</si>
  <si>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</si>
  <si>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</si>
  <si>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</si>
  <si>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</si>
  <si>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</si>
  <si>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</si>
  <si>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</si>
  <si>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</si>
  <si>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</si>
  <si>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</si>
  <si>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</si>
  <si>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</si>
  <si>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</si>
  <si>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</si>
  <si>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</si>
  <si>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</si>
  <si>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</si>
  <si>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</si>
  <si>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</si>
  <si>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</si>
  <si>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</si>
  <si>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</si>
  <si>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</si>
  <si>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</si>
  <si>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</si>
  <si>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</si>
  <si>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</si>
  <si>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</si>
  <si>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</si>
  <si>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</si>
  <si>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</si>
  <si>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</si>
  <si>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</si>
  <si>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</si>
  <si>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</si>
  <si>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</si>
  <si>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</si>
  <si>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</si>
  <si>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</si>
  <si>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</si>
  <si>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</si>
  <si>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</si>
  <si>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</si>
  <si>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</si>
  <si>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</si>
  <si>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</si>
  <si>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Глухівський міськрайонний суд Сумської області</t>
  </si>
  <si>
    <t>41400.м. Глухів.вул. Києво-Московська 30</t>
  </si>
  <si>
    <t>Доручення судів України / іноземних судів</t>
  </si>
  <si>
    <t xml:space="preserve">Розглянуто справ судом присяжних </t>
  </si>
  <si>
    <t>А.О. Колодяжний</t>
  </si>
  <si>
    <t>С.Ф. Коперсако</t>
  </si>
  <si>
    <t>(05444) 2-23-79</t>
  </si>
  <si>
    <t>inbox@gl.su.court.gov.ua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</si>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</sst>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&amp;L6BF74335&amp;C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226</v>
      </c>
      <c r="F6" s="103">
        <v>175</v>
      </c>
      <c r="G6" s="103">
        <v>2</v>
      </c>
      <c r="H6" s="103">
        <v>133</v>
      </c>
      <c r="I6" s="121" t="s">
        <v>209</v>
      </c>
      <c r="J6" s="103">
        <v>93</v>
      </c>
      <c r="K6" s="84">
        <v>13</v>
      </c>
      <c r="L6" s="91">
        <f>E6-F6</f>
        <v>51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642</v>
      </c>
      <c r="F7" s="103">
        <v>627</v>
      </c>
      <c r="G7" s="103"/>
      <c r="H7" s="103">
        <v>636</v>
      </c>
      <c r="I7" s="103">
        <v>582</v>
      </c>
      <c r="J7" s="103">
        <v>6</v>
      </c>
      <c r="K7" s="84"/>
      <c r="L7" s="91">
        <f>E7-F7</f>
        <v>15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54</v>
      </c>
      <c r="F9" s="103">
        <v>50</v>
      </c>
      <c r="G9" s="103"/>
      <c r="H9" s="85">
        <v>53</v>
      </c>
      <c r="I9" s="103">
        <v>39</v>
      </c>
      <c r="J9" s="103">
        <v>1</v>
      </c>
      <c r="K9" s="84"/>
      <c r="L9" s="91">
        <f>E9-F9</f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16</v>
      </c>
      <c r="F12" s="103">
        <v>15</v>
      </c>
      <c r="G12" s="103"/>
      <c r="H12" s="103">
        <v>16</v>
      </c>
      <c r="I12" s="103">
        <v>15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</v>
      </c>
      <c r="F13" s="103">
        <v>1</v>
      </c>
      <c r="G13" s="103"/>
      <c r="H13" s="103">
        <v>1</v>
      </c>
      <c r="I13" s="103">
        <v>1</v>
      </c>
      <c r="J13" s="103">
        <v>2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</v>
      </c>
      <c r="F14" s="106">
        <v>7</v>
      </c>
      <c r="G14" s="106"/>
      <c r="H14" s="106">
        <v>6</v>
      </c>
      <c r="I14" s="106">
        <v>4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949</v>
      </c>
      <c r="F16" s="84">
        <f>SUM(F6:F15)</f>
        <v>876</v>
      </c>
      <c r="G16" s="84">
        <f>SUM(G6:G15)</f>
        <v>2</v>
      </c>
      <c r="H16" s="84">
        <f>SUM(H6:H15)</f>
        <v>845</v>
      </c>
      <c r="I16" s="84">
        <f>SUM(I6:I15)</f>
        <v>641</v>
      </c>
      <c r="J16" s="84">
        <f>SUM(J6:J15)</f>
        <v>104</v>
      </c>
      <c r="K16" s="84">
        <f>SUM(K6:K15)</f>
        <v>13</v>
      </c>
      <c r="L16" s="91">
        <f>E16-F16</f>
        <v>73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11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11</v>
      </c>
      <c r="F18" s="84">
        <v>11</v>
      </c>
      <c r="G18" s="84"/>
      <c r="H18" s="84">
        <v>8</v>
      </c>
      <c r="I18" s="84">
        <v>5</v>
      </c>
      <c r="J18" s="84">
        <v>3</v>
      </c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</v>
      </c>
      <c r="F25" s="94">
        <v>14</v>
      </c>
      <c r="G25" s="94"/>
      <c r="H25" s="94">
        <v>11</v>
      </c>
      <c r="I25" s="94">
        <v>6</v>
      </c>
      <c r="J25" s="94">
        <v>3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480</v>
      </c>
      <c r="F26" s="84">
        <v>456</v>
      </c>
      <c r="G26" s="84"/>
      <c r="H26" s="84">
        <v>480</v>
      </c>
      <c r="I26" s="84">
        <v>437</v>
      </c>
      <c r="J26" s="84"/>
      <c r="K26" s="84"/>
      <c r="L26" s="91">
        <f>E26-F26</f>
        <v>24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365</v>
      </c>
      <c r="F28" s="84">
        <v>359</v>
      </c>
      <c r="G28" s="84"/>
      <c r="H28" s="84">
        <v>355</v>
      </c>
      <c r="I28" s="84">
        <v>333</v>
      </c>
      <c r="J28" s="84">
        <v>10</v>
      </c>
      <c r="K28" s="84"/>
      <c r="L28" s="91">
        <f>E28-F28</f>
        <v>6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408</v>
      </c>
      <c r="F29" s="84">
        <v>334</v>
      </c>
      <c r="G29" s="84">
        <v>1</v>
      </c>
      <c r="H29" s="84">
        <v>351</v>
      </c>
      <c r="I29" s="84">
        <v>299</v>
      </c>
      <c r="J29" s="84">
        <v>57</v>
      </c>
      <c r="K29" s="84"/>
      <c r="L29" s="91">
        <f>E29-F29</f>
        <v>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57</v>
      </c>
      <c r="F30" s="84">
        <v>56</v>
      </c>
      <c r="G30" s="84"/>
      <c r="H30" s="84">
        <v>57</v>
      </c>
      <c r="I30" s="84">
        <v>52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62</v>
      </c>
      <c r="F31" s="84">
        <v>52</v>
      </c>
      <c r="G31" s="84"/>
      <c r="H31" s="84">
        <v>55</v>
      </c>
      <c r="I31" s="84">
        <v>54</v>
      </c>
      <c r="J31" s="84">
        <v>7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</v>
      </c>
      <c r="F37" s="84">
        <v>13</v>
      </c>
      <c r="G37" s="84"/>
      <c r="H37" s="84">
        <v>13</v>
      </c>
      <c r="I37" s="84">
        <v>8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1004</v>
      </c>
      <c r="F40" s="94">
        <v>895</v>
      </c>
      <c r="G40" s="94">
        <v>1</v>
      </c>
      <c r="H40" s="94">
        <v>930</v>
      </c>
      <c r="I40" s="94">
        <v>798</v>
      </c>
      <c r="J40" s="94">
        <v>74</v>
      </c>
      <c r="K40" s="94"/>
      <c r="L40" s="91">
        <f>E40-F40</f>
        <v>109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976</v>
      </c>
      <c r="F41" s="84">
        <v>922</v>
      </c>
      <c r="G41" s="84"/>
      <c r="H41" s="84">
        <v>899</v>
      </c>
      <c r="I41" s="121" t="s">
        <v>209</v>
      </c>
      <c r="J41" s="84">
        <v>77</v>
      </c>
      <c r="K41" s="84"/>
      <c r="L41" s="91">
        <f>E41-F41</f>
        <v>54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1</v>
      </c>
      <c r="G42" s="84"/>
      <c r="H42" s="84">
        <v>6</v>
      </c>
      <c r="I42" s="121" t="s">
        <v>209</v>
      </c>
      <c r="J42" s="84"/>
      <c r="K42" s="84"/>
      <c r="L42" s="91">
        <f>E42-F42</f>
        <v>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8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984</v>
      </c>
      <c r="F45" s="84">
        <f aca="true" t="shared" si="0" ref="F45:K45">F41+F43+F44</f>
        <v>930</v>
      </c>
      <c r="G45" s="84">
        <f t="shared" si="0"/>
        <v>0</v>
      </c>
      <c r="H45" s="84">
        <f t="shared" si="0"/>
        <v>907</v>
      </c>
      <c r="I45" s="84">
        <f>I43+I44</f>
        <v>6</v>
      </c>
      <c r="J45" s="84">
        <f t="shared" si="0"/>
        <v>77</v>
      </c>
      <c r="K45" s="84">
        <f t="shared" si="0"/>
        <v>0</v>
      </c>
      <c r="L45" s="91">
        <f>E45-F45</f>
        <v>54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2951</v>
      </c>
      <c r="F46" s="84">
        <f t="shared" si="1"/>
        <v>2715</v>
      </c>
      <c r="G46" s="84">
        <f t="shared" si="1"/>
        <v>3</v>
      </c>
      <c r="H46" s="84">
        <f t="shared" si="1"/>
        <v>2693</v>
      </c>
      <c r="I46" s="84">
        <f t="shared" si="1"/>
        <v>1451</v>
      </c>
      <c r="J46" s="84">
        <f t="shared" si="1"/>
        <v>258</v>
      </c>
      <c r="K46" s="84">
        <f t="shared" si="1"/>
        <v>13</v>
      </c>
      <c r="L46" s="91">
        <f>E46-F46</f>
        <v>236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&amp;L6BF74335&amp;C&amp;R2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&amp;L6BF74335&amp;C&amp;R3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133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319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243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203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498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506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5103114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1110245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2524</v>
      </c>
      <c r="F58" s="109">
        <f>F59+F62+F63+F64</f>
        <v>165</v>
      </c>
      <c r="G58" s="109">
        <f>G59+G62+G63+G64</f>
        <v>4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792</v>
      </c>
      <c r="F59" s="94">
        <v>49</v>
      </c>
      <c r="G59" s="94">
        <v>4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89</v>
      </c>
      <c r="F60" s="86">
        <v>40</v>
      </c>
      <c r="G60" s="86">
        <v>4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629</v>
      </c>
      <c r="F61" s="86">
        <v>7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840</v>
      </c>
      <c r="F63" s="84">
        <v>90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882</v>
      </c>
      <c r="F64" s="84">
        <v>25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2258</v>
      </c>
      <c r="G68" s="115">
        <v>7629959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1035</v>
      </c>
      <c r="G69" s="117">
        <v>3678352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1223</v>
      </c>
      <c r="G70" s="117">
        <v>3951607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904</v>
      </c>
      <c r="G71" s="115">
        <v>576077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&amp;L6BF74335&amp;C&amp;R4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5.038759689922481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12.5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99.18968692449356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673.25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737.75</v>
      </c>
    </row>
    <row r="11" spans="1:4" ht="16.5" customHeight="1">
      <c r="A11" s="215" t="s">
        <v>62</v>
      </c>
      <c r="B11" s="217"/>
      <c r="C11" s="10">
        <v>9</v>
      </c>
      <c r="D11" s="84">
        <v>27</v>
      </c>
    </row>
    <row r="12" spans="1:4" ht="16.5" customHeight="1">
      <c r="A12" s="331" t="s">
        <v>103</v>
      </c>
      <c r="B12" s="331"/>
      <c r="C12" s="10">
        <v>10</v>
      </c>
      <c r="D12" s="84">
        <v>21</v>
      </c>
    </row>
    <row r="13" spans="1:4" ht="16.5" customHeight="1">
      <c r="A13" s="328" t="s">
        <v>202</v>
      </c>
      <c r="B13" s="330"/>
      <c r="C13" s="10">
        <v>11</v>
      </c>
      <c r="D13" s="94">
        <v>96</v>
      </c>
    </row>
    <row r="14" spans="1:4" ht="16.5" customHeight="1">
      <c r="A14" s="328" t="s">
        <v>203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34</v>
      </c>
    </row>
    <row r="16" spans="1:4" ht="16.5" customHeight="1">
      <c r="A16" s="331" t="s">
        <v>104</v>
      </c>
      <c r="B16" s="331"/>
      <c r="C16" s="10">
        <v>14</v>
      </c>
      <c r="D16" s="84">
        <v>39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&amp;L6BF74335&amp;C&amp;R5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2023-02-14T07:40:58Z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 мзс_00576_4.2022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6BF74335</vt:lpwstr>
  </property>
  <property fmtid="{D5CDD505-2E9C-101B-9397-08002B2CF9AE}" pid="9" name="Підрозділ">
    <vt:lpwstr>Глухівський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828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